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<sst xmlns="http://schemas.openxmlformats.org/spreadsheetml/2006/main" count="332" uniqueCount="248">
  <si>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</si>
  <si>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</si>
  <si>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</si>
  <si>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</si>
  <si>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</si>
  <si>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</si>
  <si>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</si>
  <si>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</si>
  <si>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</si>
  <si>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</si>
  <si>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</si>
  <si>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</si>
  <si>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</si>
  <si>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</si>
  <si>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</si>
  <si>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</si>
  <si>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</si>
  <si>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</si>
  <si>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</si>
  <si>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</si>
  <si>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</si>
  <si>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</si>
  <si>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</si>
  <si>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</si>
  <si>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</si>
  <si>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</si>
  <si>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</si>
  <si>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</si>
  <si>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</si>
  <si>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</si>
  <si>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</si>
  <si>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</si>
  <si>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</si>
  <si>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</si>
  <si>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</si>
  <si>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</si>
  <si>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</si>
  <si>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</si>
  <si>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</si>
  <si>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</si>
  <si>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</si>
  <si>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</si>
  <si>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</si>
  <si>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</si>
  <si>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</si>
  <si>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</si>
  <si>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</si>
  <si>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</si>
  <si>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</si>
  <si>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</si>
  <si>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</si>
  <si>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</si>
  <si>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</si>
  <si>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</si>
  <si>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</si>
  <si>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</si>
  <si>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</si>
  <si>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</si>
  <si>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</si>
  <si>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</si>
  <si>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</si>
  <si>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</si>
  <si>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</si>
  <si>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</si>
  <si>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</si>
  <si>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</si>
  <si>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</si>
  <si>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</si>
  <si>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</si>
  <si>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</si>
  <si>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</si>
  <si>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</si>
  <si>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</si>
  <si>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</si>
  <si>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</si>
  <si>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</si>
  <si>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</si>
  <si>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</si>
  <si>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</si>
  <si>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</si>
  <si>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</si>
  <si>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</si>
  <si>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</si>
  <si>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</si>
  <si>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</si>
  <si>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</si>
  <si>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</si>
  <si>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</si>
  <si>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</si>
  <si>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</si>
  <si>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</si>
  <si>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</si>
  <si>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</si>
  <si>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</si>
  <si>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</si>
  <si>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</si>
  <si>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</si>
  <si>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</si>
  <si>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</si>
  <si>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</si>
  <si>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</si>
  <si>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</si>
  <si>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</si>
  <si>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</si>
  <si>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</si>
  <si>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</si>
  <si>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</si>
  <si>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</si>
  <si>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</si>
  <si>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</si>
  <si>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</si>
  <si>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</si>
  <si>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</si>
  <si>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</si>
  <si>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</si>
  <si>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</si>
  <si>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</si>
  <si>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</si>
  <si>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</si>
  <si>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</si>
  <si>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</si>
  <si>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</si>
  <si>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</si>
  <si>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</si>
  <si>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</si>
  <si>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</si>
  <si>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</si>
  <si>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</si>
  <si>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</si>
  <si>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</si>
  <si>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</si>
  <si>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</si>
  <si>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</si>
  <si>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</si>
  <si>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</si>
  <si>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</si>
  <si>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</si>
  <si>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</si>
  <si>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</si>
  <si>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</si>
  <si>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</si>
  <si>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</si>
  <si>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</si>
  <si>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</si>
  <si>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</si>
  <si>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</si>
  <si>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</si>
  <si>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</si>
  <si>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</si>
  <si>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</si>
  <si>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</si>
  <si>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</si>
  <si>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</si>
  <si>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</si>
  <si>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</si>
  <si>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</si>
  <si>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</si>
  <si>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</si>
  <si>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</si>
  <si>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</si>
  <si>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</si>
  <si>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</si>
  <si>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</si>
  <si>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</si>
  <si>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</si>
  <si>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</si>
  <si>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</si>
  <si>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</si>
  <si>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</si>
  <si>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</si>
  <si>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</si>
  <si>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</si>
  <si>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</si>
  <si>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</si>
  <si>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</si>
  <si>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</si>
  <si>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</si>
  <si>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</si>
  <si>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</si>
  <si>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</si>
  <si>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</si>
  <si>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</si>
  <si>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</si>
  <si>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</si>
  <si>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</si>
  <si>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</si>
  <si>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</si>
  <si>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</si>
  <si>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</si>
  <si>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</si>
  <si>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</si>
  <si>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</si>
  <si>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</si>
  <si>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</si>
  <si>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</si>
  <si>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</si>
  <si>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</si>
  <si>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</si>
  <si>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</si>
  <si>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</si>
  <si>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</si>
  <si>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</si>
  <si>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</si>
  <si>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</si>
  <si>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</si>
  <si>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</si>
  <si>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</si>
  <si>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</si>
  <si>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</si>
  <si>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</si>
  <si>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</si>
  <si>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</si>
  <si>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</si>
  <si>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</si>
  <si>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</si>
  <si>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</si>
  <si>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</si>
  <si>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</si>
  <si>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</si>
  <si>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</si>
  <si>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</si>
  <si>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</si>
  <si>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</si>
  <si>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</si>
  <si>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</si>
  <si>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</si>
  <si>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</si>
  <si>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</si>
  <si>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</si>
  <si>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</si>
  <si>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</si>
  <si>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</si>
  <si>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</si>
  <si>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</si>
  <si>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</si>
  <si>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</si>
  <si>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</si>
  <si>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</si>
  <si>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</si>
  <si>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</si>
  <si>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</si>
  <si>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</si>
  <si>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</si>
  <si>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</si>
  <si>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</si>
  <si>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საანგარიშო პერიოდი: 1 იანვარი 2017 – 31 დეკემბერი 2017</t>
  </si>
  <si>
    <t>ანგარიშგების თარიღი: 31 დეკემბერი 2017</t>
  </si>
  <si>
    <t>ანგარიშგების პერიოდი: 1 იანვარი 2017 – 31 დეკემბერი 2017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</si>
</sst>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7\12.December\Aldagi\To%20Send\kvartaluri%20statistikuri%20angarishi,%20dazgveva%20(Aldagi,%2031%20dekemberi%2020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7\12.December\Aldagi\To%20Send\&#4324;&#4312;&#4316;&#4304;&#4316;&#4321;&#4323;&#4320;&#4312;%20&#4304;&#4316;&#4306;&#4304;&#4320;&#4312;&#4328;&#4306;&#4308;&#4305;&#4312;&#4321;%20&#4307;&#4304;&#4316;&#4304;&#4320;&#4311;&#4312;%20N%201%20December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P &amp; OA"/>
      <sheetName val="BS-OIL &amp; OL"/>
      <sheetName val="BS-IA"/>
      <sheetName val="BS-FL"/>
      <sheetName val="BS-PL"/>
      <sheetName val="BS-LA"/>
      <sheetName val="C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5">
      <c r="B2" s="243" t="s">
        <v>84</v>
      </c>
      <c r="C2" s="243"/>
      <c r="D2" s="232" t="s">
        <v>243</v>
      </c>
      <c r="E2" s="237" t="s">
        <v>238</v>
      </c>
    </row>
    <row r="3" spans="2:5" s="236" customFormat="1" ht="15">
      <c r="B3" s="244" t="s">
        <v>246</v>
      </c>
      <c r="C3" s="244"/>
      <c r="D3" s="244"/>
      <c r="E3" s="244"/>
    </row>
    <row r="4" spans="2:3" ht="15">
      <c r="B4" s="139"/>
      <c r="C4" s="139"/>
    </row>
    <row r="5" spans="2:5" ht="18" customHeight="1">
      <c r="B5" s="140"/>
      <c r="C5" s="245" t="s">
        <v>85</v>
      </c>
      <c r="D5" s="246"/>
      <c r="E5" s="246"/>
    </row>
    <row r="6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7" t="s">
        <v>90</v>
      </c>
      <c r="D9" s="247"/>
      <c r="E9" s="247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5691640.480414397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35729822.28486847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50684.150000000016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5636750.204804927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27613561.329464417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3165704.7081619888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7670.408599994145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0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14972405.500359274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26213659.995004702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1985592.7000000016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5503143.190000002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844944.2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14333739.506806869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652190.2504499612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2079285.1153814513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144480794.02431643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7" t="s">
        <v>128</v>
      </c>
      <c r="D30" s="247"/>
      <c r="E30" s="247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59891686.06940178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11849733.259544069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18430071.760000005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1470312.8767123267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556647.585981808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4452111.147942338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96650562.69958231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7" t="s">
        <v>151</v>
      </c>
      <c r="D43" s="247"/>
      <c r="E43" s="247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6743844.683465483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22740175.14625492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16457056.145013703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47830231.32473411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144480794.02431643</v>
      </c>
    </row>
    <row r="52" s="187" customFormat="1" ht="15"/>
    <row r="53" s="187" customFormat="1" ht="15"/>
    <row r="54" spans="3:5" ht="15">
      <c r="C54" s="241"/>
      <c r="D54" s="241"/>
      <c r="E54" s="241"/>
    </row>
    <row r="55" spans="3:5" ht="15">
      <c r="C55" s="242"/>
      <c r="D55" s="242"/>
      <c r="E55" s="242"/>
    </row>
    <row r="56" spans="3:5" ht="15">
      <c r="C56" s="241"/>
      <c r="D56" s="241"/>
      <c r="E56" s="241"/>
    </row>
    <row r="57" spans="3:5" ht="15">
      <c r="C57" s="242"/>
      <c r="D57" s="242"/>
      <c r="E57" s="242"/>
    </row>
    <row r="58" spans="3:5" ht="15" customHeight="1">
      <c r="C58" s="241"/>
      <c r="D58" s="241"/>
      <c r="E58" s="241"/>
    </row>
    <row r="59" spans="3:5" ht="15">
      <c r="C59" s="242"/>
      <c r="D59" s="242"/>
      <c r="E59" s="242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G22" sqref="G22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8" t="s">
        <v>84</v>
      </c>
      <c r="C1" s="248"/>
      <c r="D1" s="232" t="s">
        <v>243</v>
      </c>
      <c r="E1" s="233" t="s">
        <v>239</v>
      </c>
    </row>
    <row r="2" spans="2:5" ht="15" customHeight="1">
      <c r="B2" s="244" t="s">
        <v>247</v>
      </c>
      <c r="C2" s="244"/>
      <c r="D2" s="244"/>
      <c r="E2" s="244"/>
    </row>
    <row r="3" ht="15" customHeight="1"/>
    <row r="4" spans="4:5" s="189" customFormat="1" ht="12.75" customHeight="1">
      <c r="D4" s="249" t="s">
        <v>168</v>
      </c>
      <c r="E4" s="249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50" t="s">
        <v>169</v>
      </c>
      <c r="D8" s="250"/>
      <c r="E8" s="250"/>
    </row>
    <row r="9" spans="2:5" ht="15" customHeight="1">
      <c r="B9" s="195" t="s">
        <v>91</v>
      </c>
      <c r="C9" s="196">
        <v>1</v>
      </c>
      <c r="D9" s="197" t="s">
        <v>170</v>
      </c>
      <c r="E9" s="198">
        <v>79353502.38937704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28152347.1505429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2234716.8990447894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2722790.969008943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51689229.3087983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32201010.923305873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9025008.239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6060681.360009126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6183065.804160132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2312877.1599999997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20740741.080154866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-5410425.920399046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25538062.308244385</v>
      </c>
    </row>
    <row r="23" spans="3:5" ht="9" customHeight="1">
      <c r="C23" s="171"/>
      <c r="D23" s="209"/>
      <c r="E23" s="173"/>
    </row>
    <row r="24" spans="3:5" ht="15" customHeight="1" thickBot="1">
      <c r="C24" s="250" t="s">
        <v>184</v>
      </c>
      <c r="D24" s="250"/>
      <c r="E24" s="250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8733139.320962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783266.5638882844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25428.552909000005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19649.896696208933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7944094.100860925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3194540.7199999955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76513.23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353178.2197038287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269829.75112491625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3201375.9585789084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217780.25951907574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4960498.401801093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30498560.71004548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50" t="s">
        <v>195</v>
      </c>
      <c r="E45" s="250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524928.3699999999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41044.23000000001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483884.1399999999</v>
      </c>
    </row>
    <row r="50" spans="3:5" ht="8.25" customHeight="1">
      <c r="C50" s="171"/>
      <c r="D50" s="209"/>
      <c r="E50" s="173"/>
    </row>
    <row r="51" spans="3:5" ht="15" customHeight="1" thickBot="1">
      <c r="C51" s="250" t="s">
        <v>200</v>
      </c>
      <c r="D51" s="250"/>
      <c r="E51" s="250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2062863.040274396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383248.5196247877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825232.8033751439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0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3271344.363274328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1" t="s">
        <v>216</v>
      </c>
      <c r="D63" s="251"/>
      <c r="E63" s="251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9437223.050000012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4794237.089999996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47289.631500000025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733715.6199999029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162084.65753424654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168461.21072804742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19247700.3750137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2790644.229999999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16457056.145013703</v>
      </c>
    </row>
    <row r="75" ht="15">
      <c r="D75" s="230"/>
    </row>
    <row r="76" spans="3:5" ht="15">
      <c r="C76" s="241"/>
      <c r="D76" s="241"/>
      <c r="E76" s="241"/>
    </row>
    <row r="77" spans="3:5" ht="15">
      <c r="C77" s="242"/>
      <c r="D77" s="242"/>
      <c r="E77" s="242"/>
    </row>
    <row r="78" spans="3:5" ht="15">
      <c r="C78" s="241"/>
      <c r="D78" s="241"/>
      <c r="E78" s="241"/>
    </row>
    <row r="79" spans="3:5" ht="15">
      <c r="C79" s="242"/>
      <c r="D79" s="242"/>
      <c r="E79" s="242"/>
    </row>
    <row r="80" spans="3:5" ht="15">
      <c r="C80" s="241"/>
      <c r="D80" s="241"/>
      <c r="E80" s="241"/>
    </row>
    <row r="81" spans="3:5" ht="15">
      <c r="C81" s="242"/>
      <c r="D81" s="242"/>
      <c r="E81" s="242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4" sqref="F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71" t="s">
        <v>237</v>
      </c>
      <c r="B1" s="271"/>
      <c r="C1" s="137"/>
      <c r="D1" s="137"/>
      <c r="E1" s="137"/>
      <c r="F1" s="137"/>
      <c r="G1" s="137"/>
      <c r="H1" s="137"/>
    </row>
    <row r="2" spans="1:8" ht="15">
      <c r="A2" s="234" t="s">
        <v>241</v>
      </c>
      <c r="C2" s="137"/>
      <c r="D2" s="137"/>
      <c r="E2" s="137"/>
      <c r="F2" s="137"/>
      <c r="G2" s="137"/>
      <c r="H2" s="137"/>
    </row>
    <row r="3" spans="1:8" ht="15">
      <c r="A3" s="235" t="s">
        <v>244</v>
      </c>
      <c r="C3" s="137"/>
      <c r="D3" s="137"/>
      <c r="E3" s="137"/>
      <c r="F3" s="137"/>
      <c r="G3" s="137"/>
      <c r="H3" s="137"/>
    </row>
    <row r="4" spans="1:8" ht="15">
      <c r="A4" s="235" t="s">
        <v>245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3" t="s">
        <v>82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C6" s="265" t="s">
        <v>83</v>
      </c>
      <c r="AD6" s="265"/>
      <c r="AE6" s="265"/>
      <c r="AF6" s="265"/>
      <c r="AG6" s="265"/>
      <c r="AH6" s="265"/>
      <c r="AI6" s="265"/>
      <c r="AJ6" s="265"/>
      <c r="AK6" s="265"/>
      <c r="AL6" s="265"/>
    </row>
    <row r="7" spans="1:38" ht="15.75" customHeight="1" thickBot="1">
      <c r="A7" s="137"/>
      <c r="B7" s="137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C7" s="266"/>
      <c r="AD7" s="266"/>
      <c r="AE7" s="266"/>
      <c r="AF7" s="266"/>
      <c r="AG7" s="266"/>
      <c r="AH7" s="266"/>
      <c r="AI7" s="266"/>
      <c r="AJ7" s="266"/>
      <c r="AK7" s="266"/>
      <c r="AL7" s="266"/>
    </row>
    <row r="8" spans="1:38" s="1" customFormat="1" ht="89.25" customHeight="1">
      <c r="A8" s="272" t="s">
        <v>23</v>
      </c>
      <c r="B8" s="267" t="s">
        <v>70</v>
      </c>
      <c r="C8" s="278" t="s">
        <v>22</v>
      </c>
      <c r="D8" s="256"/>
      <c r="E8" s="256"/>
      <c r="F8" s="256"/>
      <c r="G8" s="256"/>
      <c r="H8" s="268" t="s">
        <v>240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7"/>
      <c r="AC8" s="255" t="s">
        <v>71</v>
      </c>
      <c r="AD8" s="256"/>
      <c r="AE8" s="256" t="s">
        <v>72</v>
      </c>
      <c r="AF8" s="256"/>
      <c r="AG8" s="256" t="s">
        <v>78</v>
      </c>
      <c r="AH8" s="256"/>
      <c r="AI8" s="256" t="s">
        <v>79</v>
      </c>
      <c r="AJ8" s="256"/>
      <c r="AK8" s="256" t="s">
        <v>77</v>
      </c>
      <c r="AL8" s="267"/>
    </row>
    <row r="9" spans="1:38" s="1" customFormat="1" ht="50.25" customHeight="1">
      <c r="A9" s="273"/>
      <c r="B9" s="275"/>
      <c r="C9" s="277" t="s">
        <v>15</v>
      </c>
      <c r="D9" s="254"/>
      <c r="E9" s="254"/>
      <c r="F9" s="254"/>
      <c r="G9" s="12" t="s">
        <v>16</v>
      </c>
      <c r="H9" s="269"/>
      <c r="I9" s="252" t="s">
        <v>0</v>
      </c>
      <c r="J9" s="252" t="s">
        <v>1</v>
      </c>
      <c r="K9" s="254" t="s">
        <v>0</v>
      </c>
      <c r="L9" s="254"/>
      <c r="M9" s="254"/>
      <c r="N9" s="254"/>
      <c r="O9" s="12" t="s">
        <v>1</v>
      </c>
      <c r="P9" s="252" t="s">
        <v>80</v>
      </c>
      <c r="Q9" s="252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2" t="s">
        <v>17</v>
      </c>
      <c r="AA9" s="259" t="s">
        <v>18</v>
      </c>
      <c r="AC9" s="25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59" t="s">
        <v>18</v>
      </c>
    </row>
    <row r="10" spans="1:38" s="1" customFormat="1" ht="102.75" customHeight="1" thickBot="1">
      <c r="A10" s="274"/>
      <c r="B10" s="276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0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60"/>
      <c r="AC10" s="258"/>
      <c r="AD10" s="253"/>
      <c r="AE10" s="253"/>
      <c r="AF10" s="253"/>
      <c r="AG10" s="253"/>
      <c r="AH10" s="253"/>
      <c r="AI10" s="253"/>
      <c r="AJ10" s="253"/>
      <c r="AK10" s="253"/>
      <c r="AL10" s="260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282</v>
      </c>
      <c r="D11" s="90">
        <f t="shared" si="0"/>
        <v>842022</v>
      </c>
      <c r="E11" s="90">
        <f t="shared" si="0"/>
        <v>0</v>
      </c>
      <c r="F11" s="90">
        <f t="shared" si="0"/>
        <v>842304</v>
      </c>
      <c r="G11" s="90">
        <f t="shared" si="0"/>
        <v>768896</v>
      </c>
      <c r="H11" s="47"/>
      <c r="I11" s="90">
        <f t="shared" si="0"/>
        <v>8733753.251978</v>
      </c>
      <c r="J11" s="90">
        <f t="shared" si="0"/>
        <v>783954.2749572843</v>
      </c>
      <c r="K11" s="90">
        <f t="shared" si="0"/>
        <v>67997.66794900001</v>
      </c>
      <c r="L11" s="90">
        <f t="shared" si="0"/>
        <v>8665141.653013</v>
      </c>
      <c r="M11" s="90">
        <f t="shared" si="0"/>
        <v>0</v>
      </c>
      <c r="N11" s="75">
        <f>SUM(N12:N15)</f>
        <v>8733139.320962</v>
      </c>
      <c r="O11" s="90">
        <f t="shared" si="0"/>
        <v>783266.5638882844</v>
      </c>
      <c r="P11" s="90">
        <f t="shared" si="0"/>
        <v>8707710.768053</v>
      </c>
      <c r="Q11" s="90">
        <f t="shared" si="0"/>
        <v>7944094.100860924</v>
      </c>
      <c r="R11" s="90">
        <f t="shared" si="0"/>
        <v>102.34</v>
      </c>
      <c r="S11" s="90">
        <f t="shared" si="0"/>
        <v>3194438.3799999957</v>
      </c>
      <c r="T11" s="90">
        <f t="shared" si="0"/>
        <v>0</v>
      </c>
      <c r="U11" s="66">
        <f t="shared" si="0"/>
        <v>3194540.7199999955</v>
      </c>
      <c r="V11" s="90">
        <f t="shared" si="0"/>
        <v>102.34</v>
      </c>
      <c r="W11" s="90">
        <f t="shared" si="0"/>
        <v>3117925.1499999957</v>
      </c>
      <c r="X11" s="90">
        <f t="shared" si="0"/>
        <v>0</v>
      </c>
      <c r="Y11" s="66">
        <f>SUM(Y12:Y15)</f>
        <v>3118027.4899999956</v>
      </c>
      <c r="Z11" s="90">
        <f t="shared" si="0"/>
        <v>3547718.939703824</v>
      </c>
      <c r="AA11" s="91">
        <f t="shared" si="0"/>
        <v>3201375.958578908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282</v>
      </c>
      <c r="D12" s="93">
        <v>842022</v>
      </c>
      <c r="E12" s="93">
        <v>0</v>
      </c>
      <c r="F12" s="62">
        <f>SUM(C12:E12)</f>
        <v>842304</v>
      </c>
      <c r="G12" s="93">
        <v>768896</v>
      </c>
      <c r="H12" s="46"/>
      <c r="I12" s="93">
        <v>8733753.251978</v>
      </c>
      <c r="J12" s="93">
        <v>783954.2749572843</v>
      </c>
      <c r="K12" s="93">
        <v>67997.66794900001</v>
      </c>
      <c r="L12" s="93">
        <v>8665141.653013</v>
      </c>
      <c r="M12" s="93">
        <v>0</v>
      </c>
      <c r="N12" s="76">
        <f>SUM(K12:M12)</f>
        <v>8733139.320962</v>
      </c>
      <c r="O12" s="93">
        <v>783266.5638882844</v>
      </c>
      <c r="P12" s="93">
        <v>8707710.768053</v>
      </c>
      <c r="Q12" s="93">
        <v>7944094.100860924</v>
      </c>
      <c r="R12" s="93">
        <v>102.34</v>
      </c>
      <c r="S12" s="93">
        <v>3194438.3799999957</v>
      </c>
      <c r="T12" s="93">
        <v>0</v>
      </c>
      <c r="U12" s="62">
        <f>SUM(R12:T12)</f>
        <v>3194540.7199999955</v>
      </c>
      <c r="V12" s="93">
        <v>102.34</v>
      </c>
      <c r="W12" s="93">
        <v>3117925.1499999957</v>
      </c>
      <c r="X12" s="93">
        <v>0</v>
      </c>
      <c r="Y12" s="62">
        <f>SUM(V12:X12)</f>
        <v>3118027.4899999956</v>
      </c>
      <c r="Z12" s="93">
        <v>3547718.939703824</v>
      </c>
      <c r="AA12" s="94">
        <v>3201375.958578908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3939</v>
      </c>
      <c r="E16" s="102">
        <v>0</v>
      </c>
      <c r="F16" s="65">
        <f>SUM(C16:E16)</f>
        <v>3939</v>
      </c>
      <c r="G16" s="102">
        <v>419</v>
      </c>
      <c r="H16" s="47"/>
      <c r="I16" s="102">
        <v>93977.7</v>
      </c>
      <c r="J16" s="102">
        <v>0</v>
      </c>
      <c r="K16" s="102">
        <v>0</v>
      </c>
      <c r="L16" s="102">
        <v>93977.7</v>
      </c>
      <c r="M16" s="102">
        <v>0</v>
      </c>
      <c r="N16" s="79">
        <f>SUM(K16:M16)</f>
        <v>93977.7</v>
      </c>
      <c r="O16" s="102">
        <v>0</v>
      </c>
      <c r="P16" s="102">
        <v>81293.80904899999</v>
      </c>
      <c r="Q16" s="102">
        <v>81293.80904899999</v>
      </c>
      <c r="R16" s="102">
        <v>0</v>
      </c>
      <c r="S16" s="102">
        <v>7169.43</v>
      </c>
      <c r="T16" s="102">
        <v>0</v>
      </c>
      <c r="U16" s="65">
        <f>SUM(R16:T16)</f>
        <v>7169.43</v>
      </c>
      <c r="V16" s="102">
        <v>0</v>
      </c>
      <c r="W16" s="102">
        <v>7169.43</v>
      </c>
      <c r="X16" s="102">
        <v>0</v>
      </c>
      <c r="Y16" s="65">
        <f>SUM(V16:X16)</f>
        <v>7169.43</v>
      </c>
      <c r="Z16" s="102">
        <v>53819.861</v>
      </c>
      <c r="AA16" s="103">
        <v>53819.861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8948</v>
      </c>
      <c r="D17" s="90">
        <f>SUM(D18:D19)</f>
        <v>8114</v>
      </c>
      <c r="E17" s="90">
        <f>SUM(E18:E19)</f>
        <v>190</v>
      </c>
      <c r="F17" s="66">
        <f>SUM(F18:F19)</f>
        <v>17252</v>
      </c>
      <c r="G17" s="90">
        <f>SUM(G18:G19)</f>
        <v>11792</v>
      </c>
      <c r="H17" s="50"/>
      <c r="I17" s="90">
        <f aca="true" t="shared" si="1" ref="I17:AA17">SUM(I18:I19)</f>
        <v>1220097.2987970142</v>
      </c>
      <c r="J17" s="90">
        <f t="shared" si="1"/>
        <v>137984.1220412719</v>
      </c>
      <c r="K17" s="90">
        <f t="shared" si="1"/>
        <v>624845.3097720025</v>
      </c>
      <c r="L17" s="90">
        <f t="shared" si="1"/>
        <v>528777.4924799991</v>
      </c>
      <c r="M17" s="90">
        <f t="shared" si="1"/>
        <v>27050.247125999987</v>
      </c>
      <c r="N17" s="75">
        <f t="shared" si="1"/>
        <v>1180673.0493780016</v>
      </c>
      <c r="O17" s="90">
        <f t="shared" si="1"/>
        <v>137001.91267127197</v>
      </c>
      <c r="P17" s="90">
        <f t="shared" si="1"/>
        <v>1168982.2784800087</v>
      </c>
      <c r="Q17" s="90">
        <f t="shared" si="1"/>
        <v>1056397.987003167</v>
      </c>
      <c r="R17" s="90">
        <f t="shared" si="1"/>
        <v>144172.98</v>
      </c>
      <c r="S17" s="90">
        <f t="shared" si="1"/>
        <v>2292.33</v>
      </c>
      <c r="T17" s="90">
        <f t="shared" si="1"/>
        <v>0</v>
      </c>
      <c r="U17" s="66">
        <f t="shared" si="1"/>
        <v>146465.31</v>
      </c>
      <c r="V17" s="90">
        <f t="shared" si="1"/>
        <v>-102.33999999999651</v>
      </c>
      <c r="W17" s="90">
        <f t="shared" si="1"/>
        <v>2292.33</v>
      </c>
      <c r="X17" s="90">
        <f t="shared" si="1"/>
        <v>0</v>
      </c>
      <c r="Y17" s="66">
        <f t="shared" si="1"/>
        <v>2189.9900000000034</v>
      </c>
      <c r="Z17" s="90">
        <f t="shared" si="1"/>
        <v>138488.46861288682</v>
      </c>
      <c r="AA17" s="91">
        <f t="shared" si="1"/>
        <v>-5786.85138711321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904</v>
      </c>
      <c r="D18" s="105">
        <v>5</v>
      </c>
      <c r="E18" s="105">
        <v>4</v>
      </c>
      <c r="F18" s="67">
        <f>SUM(C18:E18)</f>
        <v>913</v>
      </c>
      <c r="G18" s="105">
        <v>697</v>
      </c>
      <c r="H18" s="49"/>
      <c r="I18" s="105">
        <v>249453.18561899965</v>
      </c>
      <c r="J18" s="105">
        <v>135671.4735042719</v>
      </c>
      <c r="K18" s="105">
        <v>239593.29638200038</v>
      </c>
      <c r="L18" s="105">
        <v>5051.8302</v>
      </c>
      <c r="M18" s="105">
        <v>3705.52</v>
      </c>
      <c r="N18" s="80">
        <f>SUM(K18:M18)</f>
        <v>248350.64658200037</v>
      </c>
      <c r="O18" s="105">
        <v>134689.26413427197</v>
      </c>
      <c r="P18" s="105">
        <v>222700.00570199994</v>
      </c>
      <c r="Q18" s="105">
        <v>114699.44934615817</v>
      </c>
      <c r="R18" s="105">
        <v>144172.98</v>
      </c>
      <c r="S18" s="105">
        <v>0</v>
      </c>
      <c r="T18" s="105">
        <v>0</v>
      </c>
      <c r="U18" s="67">
        <f>SUM(R18:T18)</f>
        <v>144172.98</v>
      </c>
      <c r="V18" s="105">
        <v>-102.33999999999651</v>
      </c>
      <c r="W18" s="105">
        <v>0</v>
      </c>
      <c r="X18" s="105">
        <v>0</v>
      </c>
      <c r="Y18" s="67">
        <f>SUM(V18:X18)</f>
        <v>-102.33999999999651</v>
      </c>
      <c r="Z18" s="105">
        <v>144409.22120958642</v>
      </c>
      <c r="AA18" s="106">
        <v>133.90120958640273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8044</v>
      </c>
      <c r="D19" s="108">
        <v>8109</v>
      </c>
      <c r="E19" s="108">
        <v>186</v>
      </c>
      <c r="F19" s="68">
        <f>SUM(C19:E19)</f>
        <v>16339</v>
      </c>
      <c r="G19" s="108">
        <v>11095</v>
      </c>
      <c r="H19" s="48"/>
      <c r="I19" s="108">
        <v>970644.1131780145</v>
      </c>
      <c r="J19" s="108">
        <v>2312.6485369999996</v>
      </c>
      <c r="K19" s="108">
        <v>385252.0133900022</v>
      </c>
      <c r="L19" s="108">
        <v>523725.6622799991</v>
      </c>
      <c r="M19" s="108">
        <v>23344.727125999987</v>
      </c>
      <c r="N19" s="81">
        <f>SUM(K19:M19)</f>
        <v>932322.4027960013</v>
      </c>
      <c r="O19" s="108">
        <v>2312.6485370000005</v>
      </c>
      <c r="P19" s="108">
        <v>946282.2727780087</v>
      </c>
      <c r="Q19" s="108">
        <v>941698.5376570087</v>
      </c>
      <c r="R19" s="108">
        <v>0</v>
      </c>
      <c r="S19" s="108">
        <v>2292.33</v>
      </c>
      <c r="T19" s="108">
        <v>0</v>
      </c>
      <c r="U19" s="68">
        <f>SUM(R19:T19)</f>
        <v>2292.33</v>
      </c>
      <c r="V19" s="108">
        <v>0</v>
      </c>
      <c r="W19" s="108">
        <v>2292.33</v>
      </c>
      <c r="X19" s="108">
        <v>0</v>
      </c>
      <c r="Y19" s="68">
        <f>SUM(V19:X19)</f>
        <v>2292.33</v>
      </c>
      <c r="Z19" s="108">
        <v>-5920.752596699613</v>
      </c>
      <c r="AA19" s="109">
        <v>-5920.752596699613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216</v>
      </c>
      <c r="D20" s="111">
        <v>0</v>
      </c>
      <c r="E20" s="111">
        <v>0</v>
      </c>
      <c r="F20" s="69">
        <f>SUM(C20:E20)</f>
        <v>216</v>
      </c>
      <c r="G20" s="111">
        <v>205</v>
      </c>
      <c r="H20" s="47"/>
      <c r="I20" s="111">
        <v>13960.147510999996</v>
      </c>
      <c r="J20" s="111">
        <v>13952.272486741382</v>
      </c>
      <c r="K20" s="111">
        <v>13864.298251999997</v>
      </c>
      <c r="L20" s="111">
        <v>0</v>
      </c>
      <c r="M20" s="111">
        <v>0</v>
      </c>
      <c r="N20" s="82">
        <f>SUM(K20:M20)</f>
        <v>13864.298251999997</v>
      </c>
      <c r="O20" s="111">
        <v>13796.595965741382</v>
      </c>
      <c r="P20" s="111">
        <v>16518.952464</v>
      </c>
      <c r="Q20" s="111">
        <v>3845.1442006723214</v>
      </c>
      <c r="R20" s="111">
        <v>36000</v>
      </c>
      <c r="S20" s="111">
        <v>0</v>
      </c>
      <c r="T20" s="111">
        <v>0</v>
      </c>
      <c r="U20" s="69">
        <f>SUM(R20:T20)</f>
        <v>36000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35999.858841122805</v>
      </c>
      <c r="AA20" s="112">
        <v>-0.1411588771947194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12870</v>
      </c>
      <c r="D21" s="90">
        <f t="shared" si="3"/>
        <v>12281</v>
      </c>
      <c r="E21" s="90">
        <f t="shared" si="3"/>
        <v>1742</v>
      </c>
      <c r="F21" s="66">
        <f t="shared" si="3"/>
        <v>26893</v>
      </c>
      <c r="G21" s="90">
        <f t="shared" si="3"/>
        <v>21058</v>
      </c>
      <c r="H21" s="90">
        <f t="shared" si="3"/>
        <v>26893</v>
      </c>
      <c r="I21" s="90">
        <f t="shared" si="3"/>
        <v>27813712.75532182</v>
      </c>
      <c r="J21" s="90">
        <f t="shared" si="3"/>
        <v>1078302.430469322</v>
      </c>
      <c r="K21" s="90">
        <f t="shared" si="3"/>
        <v>10117150.45523705</v>
      </c>
      <c r="L21" s="90">
        <f t="shared" si="3"/>
        <v>13915958.887168014</v>
      </c>
      <c r="M21" s="90">
        <f t="shared" si="3"/>
        <v>2923098.0291670053</v>
      </c>
      <c r="N21" s="75">
        <f t="shared" si="3"/>
        <v>26956207.37157207</v>
      </c>
      <c r="O21" s="90">
        <f t="shared" si="3"/>
        <v>1078302.430469322</v>
      </c>
      <c r="P21" s="90">
        <f t="shared" si="3"/>
        <v>25297506.770754054</v>
      </c>
      <c r="Q21" s="90">
        <f t="shared" si="3"/>
        <v>24283127.99127808</v>
      </c>
      <c r="R21" s="90">
        <f t="shared" si="3"/>
        <v>7714288.783305887</v>
      </c>
      <c r="S21" s="90">
        <f t="shared" si="3"/>
        <v>9807910.079999994</v>
      </c>
      <c r="T21" s="90">
        <f t="shared" si="3"/>
        <v>2663706.020000001</v>
      </c>
      <c r="U21" s="66">
        <f t="shared" si="3"/>
        <v>20185904.88330588</v>
      </c>
      <c r="V21" s="90">
        <f t="shared" si="3"/>
        <v>7028871.133305888</v>
      </c>
      <c r="W21" s="90">
        <f t="shared" si="3"/>
        <v>9630099.072532814</v>
      </c>
      <c r="X21" s="90">
        <f t="shared" si="3"/>
        <v>1844734.2674671814</v>
      </c>
      <c r="Y21" s="66">
        <f t="shared" si="3"/>
        <v>18503704.473305885</v>
      </c>
      <c r="Z21" s="90">
        <f t="shared" si="3"/>
        <v>19204492.497627877</v>
      </c>
      <c r="AA21" s="91">
        <f t="shared" si="3"/>
        <v>16274894.220961211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12870</v>
      </c>
      <c r="D22" s="93">
        <v>12281</v>
      </c>
      <c r="E22" s="93">
        <v>1742</v>
      </c>
      <c r="F22" s="62">
        <f>SUM(C22:E22)</f>
        <v>26893</v>
      </c>
      <c r="G22" s="93">
        <v>21058</v>
      </c>
      <c r="H22" s="93">
        <f>F22</f>
        <v>26893</v>
      </c>
      <c r="I22" s="93">
        <v>27813712.75532182</v>
      </c>
      <c r="J22" s="93">
        <v>1078302.430469322</v>
      </c>
      <c r="K22" s="93">
        <v>10117150.45523705</v>
      </c>
      <c r="L22" s="93">
        <v>13915958.887168014</v>
      </c>
      <c r="M22" s="93">
        <v>2923098.0291670053</v>
      </c>
      <c r="N22" s="76">
        <f>SUM(K22:M22)</f>
        <v>26956207.37157207</v>
      </c>
      <c r="O22" s="93">
        <v>1078302.430469322</v>
      </c>
      <c r="P22" s="93">
        <v>25297506.770754054</v>
      </c>
      <c r="Q22" s="93">
        <v>24283127.99127808</v>
      </c>
      <c r="R22" s="93">
        <v>7714288.783305887</v>
      </c>
      <c r="S22" s="93">
        <v>9807910.079999994</v>
      </c>
      <c r="T22" s="93">
        <v>2663706.020000001</v>
      </c>
      <c r="U22" s="62">
        <f>SUM(R22:T22)</f>
        <v>20185904.88330588</v>
      </c>
      <c r="V22" s="93">
        <v>7028871.133305888</v>
      </c>
      <c r="W22" s="93">
        <v>9630099.072532814</v>
      </c>
      <c r="X22" s="93">
        <v>1844734.2674671814</v>
      </c>
      <c r="Y22" s="62">
        <f>SUM(V22:X22)</f>
        <v>18503704.473305885</v>
      </c>
      <c r="Z22" s="93">
        <v>19204492.497627877</v>
      </c>
      <c r="AA22" s="94">
        <v>16274894.220961211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10721</v>
      </c>
      <c r="D24" s="114">
        <f t="shared" si="5"/>
        <v>23747</v>
      </c>
      <c r="E24" s="114">
        <f t="shared" si="5"/>
        <v>698</v>
      </c>
      <c r="F24" s="70">
        <f t="shared" si="5"/>
        <v>35166</v>
      </c>
      <c r="G24" s="114">
        <f t="shared" si="5"/>
        <v>30441</v>
      </c>
      <c r="H24" s="114">
        <f t="shared" si="5"/>
        <v>35051</v>
      </c>
      <c r="I24" s="114">
        <f t="shared" si="5"/>
        <v>4860524.536281023</v>
      </c>
      <c r="J24" s="114">
        <f t="shared" si="5"/>
        <v>267528.8949469785</v>
      </c>
      <c r="K24" s="114">
        <f t="shared" si="5"/>
        <v>2512723.666799971</v>
      </c>
      <c r="L24" s="114">
        <f t="shared" si="5"/>
        <v>2103184.9814520087</v>
      </c>
      <c r="M24" s="114">
        <f t="shared" si="5"/>
        <v>132242.53856400022</v>
      </c>
      <c r="N24" s="15">
        <f t="shared" si="5"/>
        <v>4748151.18681598</v>
      </c>
      <c r="O24" s="114">
        <f t="shared" si="5"/>
        <v>267528.8949469785</v>
      </c>
      <c r="P24" s="114">
        <f t="shared" si="5"/>
        <v>4588413.9180960115</v>
      </c>
      <c r="Q24" s="114">
        <f t="shared" si="5"/>
        <v>4310169.217487415</v>
      </c>
      <c r="R24" s="114">
        <f t="shared" si="5"/>
        <v>883582.4099999999</v>
      </c>
      <c r="S24" s="114">
        <f t="shared" si="5"/>
        <v>674184.4</v>
      </c>
      <c r="T24" s="114">
        <f t="shared" si="5"/>
        <v>71778.95999999999</v>
      </c>
      <c r="U24" s="70">
        <f t="shared" si="5"/>
        <v>1629545.7699999998</v>
      </c>
      <c r="V24" s="114">
        <f t="shared" si="5"/>
        <v>848001.3899999999</v>
      </c>
      <c r="W24" s="114">
        <f t="shared" si="5"/>
        <v>674184.4</v>
      </c>
      <c r="X24" s="114">
        <f t="shared" si="5"/>
        <v>71778.95999999999</v>
      </c>
      <c r="Y24" s="70">
        <f t="shared" si="5"/>
        <v>1593964.75</v>
      </c>
      <c r="Z24" s="114">
        <f t="shared" si="5"/>
        <v>1014682.7560020913</v>
      </c>
      <c r="AA24" s="115">
        <f t="shared" si="5"/>
        <v>1413627.5645700912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0</v>
      </c>
      <c r="D25" s="93">
        <v>0</v>
      </c>
      <c r="E25" s="93">
        <v>0</v>
      </c>
      <c r="F25" s="62">
        <f>SUM(C25:E25)</f>
        <v>0</v>
      </c>
      <c r="G25" s="93">
        <v>0</v>
      </c>
      <c r="H25" s="93">
        <f>F25</f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76">
        <f>SUM(K25:M25)</f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62">
        <f>SUM(R25:T25)</f>
        <v>0</v>
      </c>
      <c r="V25" s="93">
        <v>0</v>
      </c>
      <c r="W25" s="93">
        <v>0</v>
      </c>
      <c r="X25" s="93">
        <v>0</v>
      </c>
      <c r="Y25" s="62">
        <f>SUM(V25:X25)</f>
        <v>0</v>
      </c>
      <c r="Z25" s="93">
        <v>0</v>
      </c>
      <c r="AA25" s="94">
        <v>0</v>
      </c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10606</v>
      </c>
      <c r="D26" s="129">
        <v>23747</v>
      </c>
      <c r="E26" s="129">
        <v>698</v>
      </c>
      <c r="F26" s="60">
        <f>SUM(C26:E26)</f>
        <v>35051</v>
      </c>
      <c r="G26" s="129">
        <v>30339</v>
      </c>
      <c r="H26" s="129">
        <f>F26</f>
        <v>35051</v>
      </c>
      <c r="I26" s="129">
        <v>3720379.755066023</v>
      </c>
      <c r="J26" s="129">
        <v>13039.478205000014</v>
      </c>
      <c r="K26" s="129">
        <v>1376721.203544971</v>
      </c>
      <c r="L26" s="129">
        <v>2103184.9814520087</v>
      </c>
      <c r="M26" s="129">
        <v>132242.53856400022</v>
      </c>
      <c r="N26" s="57">
        <f>SUM(K26:M26)</f>
        <v>3612148.72356098</v>
      </c>
      <c r="O26" s="129">
        <v>13039.478205000003</v>
      </c>
      <c r="P26" s="129">
        <v>3567571.769692011</v>
      </c>
      <c r="Q26" s="129">
        <v>3551733.610545011</v>
      </c>
      <c r="R26" s="129">
        <v>380225.9199999999</v>
      </c>
      <c r="S26" s="129">
        <v>674184.4</v>
      </c>
      <c r="T26" s="129">
        <v>71778.95999999999</v>
      </c>
      <c r="U26" s="60">
        <f>SUM(R26:T26)</f>
        <v>1126189.2799999998</v>
      </c>
      <c r="V26" s="129">
        <v>379780.9099999999</v>
      </c>
      <c r="W26" s="129">
        <v>674184.4</v>
      </c>
      <c r="X26" s="129">
        <v>71778.95999999999</v>
      </c>
      <c r="Y26" s="60">
        <f>SUM(V26:X26)</f>
        <v>1125744.27</v>
      </c>
      <c r="Z26" s="129">
        <v>1144270.2949571456</v>
      </c>
      <c r="AA26" s="130">
        <v>1143825.2849571456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115</v>
      </c>
      <c r="D27" s="119">
        <v>0</v>
      </c>
      <c r="E27" s="119">
        <v>0</v>
      </c>
      <c r="F27" s="71">
        <f>SUM(C27:E27)</f>
        <v>115</v>
      </c>
      <c r="G27" s="119">
        <v>102</v>
      </c>
      <c r="H27" s="48"/>
      <c r="I27" s="119">
        <v>1140144.7812149997</v>
      </c>
      <c r="J27" s="119">
        <v>254489.41674197846</v>
      </c>
      <c r="K27" s="119">
        <v>1136002.4632549998</v>
      </c>
      <c r="L27" s="119">
        <v>0</v>
      </c>
      <c r="M27" s="119">
        <v>0</v>
      </c>
      <c r="N27" s="83">
        <f>SUM(K27:M27)</f>
        <v>1136002.4632549998</v>
      </c>
      <c r="O27" s="119">
        <v>254489.4167419785</v>
      </c>
      <c r="P27" s="119">
        <v>1020842.1484039999</v>
      </c>
      <c r="Q27" s="119">
        <v>758435.6069424049</v>
      </c>
      <c r="R27" s="119">
        <v>503356.49000000005</v>
      </c>
      <c r="S27" s="119">
        <v>0</v>
      </c>
      <c r="T27" s="119">
        <v>0</v>
      </c>
      <c r="U27" s="71">
        <f>SUM(R27:T27)</f>
        <v>503356.49000000005</v>
      </c>
      <c r="V27" s="119">
        <v>468220.48000000004</v>
      </c>
      <c r="W27" s="119">
        <v>0</v>
      </c>
      <c r="X27" s="119">
        <v>0</v>
      </c>
      <c r="Y27" s="71">
        <f>SUM(V27:X27)</f>
        <v>468220.48000000004</v>
      </c>
      <c r="Z27" s="119">
        <v>-129587.5389550543</v>
      </c>
      <c r="AA27" s="120">
        <v>269802.27961294574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11</v>
      </c>
      <c r="D29" s="14">
        <v>0</v>
      </c>
      <c r="E29" s="14">
        <v>1</v>
      </c>
      <c r="F29" s="72">
        <f>SUM(C29:E29)</f>
        <v>12</v>
      </c>
      <c r="G29" s="14">
        <v>9</v>
      </c>
      <c r="H29" s="52">
        <f>F29</f>
        <v>12</v>
      </c>
      <c r="I29" s="14">
        <v>1962624.884767</v>
      </c>
      <c r="J29" s="14">
        <v>1919244.7986800002</v>
      </c>
      <c r="K29" s="14">
        <v>1798518.2747670002</v>
      </c>
      <c r="L29" s="14">
        <v>0</v>
      </c>
      <c r="M29" s="14">
        <v>128105.12</v>
      </c>
      <c r="N29" s="84">
        <f>SUM(K29:M29)</f>
        <v>1926623.3947670003</v>
      </c>
      <c r="O29" s="14">
        <v>1884916.7986800002</v>
      </c>
      <c r="P29" s="14">
        <v>1256826.2423850002</v>
      </c>
      <c r="Q29" s="14">
        <v>42602.254165397346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661.966560699987</v>
      </c>
      <c r="AA29" s="23">
        <v>661.966560699987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>
        <v>1</v>
      </c>
      <c r="D33" s="111">
        <v>0</v>
      </c>
      <c r="E33" s="111">
        <v>0</v>
      </c>
      <c r="F33" s="69">
        <f>SUM(C33:E33)</f>
        <v>1</v>
      </c>
      <c r="G33" s="111">
        <v>1</v>
      </c>
      <c r="H33" s="111">
        <f>F33</f>
        <v>1</v>
      </c>
      <c r="I33" s="111">
        <v>18986.4</v>
      </c>
      <c r="J33" s="111">
        <v>0</v>
      </c>
      <c r="K33" s="111">
        <v>18986.4</v>
      </c>
      <c r="L33" s="111">
        <v>0</v>
      </c>
      <c r="M33" s="111">
        <v>0</v>
      </c>
      <c r="N33" s="82">
        <f>SUM(K33:M33)</f>
        <v>18986.4</v>
      </c>
      <c r="O33" s="111">
        <v>0</v>
      </c>
      <c r="P33" s="111">
        <v>2704.9117810000007</v>
      </c>
      <c r="Q33" s="111">
        <v>2704.9117810000007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949.3200000000002</v>
      </c>
      <c r="AA33" s="112">
        <v>949.3200000000002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7145</v>
      </c>
      <c r="D37" s="117">
        <v>91</v>
      </c>
      <c r="E37" s="117">
        <v>1</v>
      </c>
      <c r="F37" s="73">
        <f>SUM(C37:E37)</f>
        <v>7237</v>
      </c>
      <c r="G37" s="117">
        <v>1102</v>
      </c>
      <c r="H37" s="50"/>
      <c r="I37" s="117">
        <v>3357705.760940004</v>
      </c>
      <c r="J37" s="117">
        <v>708541.0025896668</v>
      </c>
      <c r="K37" s="117">
        <v>3338645.708253003</v>
      </c>
      <c r="L37" s="117">
        <v>15843.182211000005</v>
      </c>
      <c r="M37" s="117">
        <v>1094.628</v>
      </c>
      <c r="N37" s="85">
        <f>SUM(K37:M37)</f>
        <v>3355583.518464003</v>
      </c>
      <c r="O37" s="117">
        <v>708541.0025896665</v>
      </c>
      <c r="P37" s="117">
        <v>3357661.3345550033</v>
      </c>
      <c r="Q37" s="117">
        <v>2697462.815953004</v>
      </c>
      <c r="R37" s="117">
        <v>544781.14</v>
      </c>
      <c r="S37" s="117">
        <v>4811.400000000001</v>
      </c>
      <c r="T37" s="117">
        <v>0</v>
      </c>
      <c r="U37" s="73">
        <f>SUM(R37:T37)</f>
        <v>549592.54</v>
      </c>
      <c r="V37" s="117">
        <v>288015.21</v>
      </c>
      <c r="W37" s="117">
        <v>4811.400000000001</v>
      </c>
      <c r="X37" s="117">
        <v>0</v>
      </c>
      <c r="Y37" s="73">
        <f>SUM(V37:X37)</f>
        <v>292826.61000000004</v>
      </c>
      <c r="Z37" s="117">
        <v>656284.8613002296</v>
      </c>
      <c r="AA37" s="118">
        <v>399518.93130022957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9532</v>
      </c>
      <c r="D38" s="111">
        <v>67108</v>
      </c>
      <c r="E38" s="111">
        <v>18</v>
      </c>
      <c r="F38" s="69">
        <f>SUM(C38:E38)</f>
        <v>76658</v>
      </c>
      <c r="G38" s="111">
        <v>56252</v>
      </c>
      <c r="H38" s="51"/>
      <c r="I38" s="111">
        <v>30195728.20643709</v>
      </c>
      <c r="J38" s="111">
        <v>18380676.082765166</v>
      </c>
      <c r="K38" s="111">
        <v>19239863.500472926</v>
      </c>
      <c r="L38" s="111">
        <v>9816659.680005055</v>
      </c>
      <c r="M38" s="111">
        <v>44943.662641999996</v>
      </c>
      <c r="N38" s="82">
        <f>SUM(K38:M38)</f>
        <v>29101466.84311998</v>
      </c>
      <c r="O38" s="111">
        <v>17128406.581306167</v>
      </c>
      <c r="P38" s="111">
        <v>28546166.034433097</v>
      </c>
      <c r="Q38" s="111">
        <v>12469777.074194932</v>
      </c>
      <c r="R38" s="111">
        <v>1833290.5299999998</v>
      </c>
      <c r="S38" s="111">
        <v>3820756.969999997</v>
      </c>
      <c r="T38" s="111">
        <v>3030</v>
      </c>
      <c r="U38" s="69">
        <f>SUM(R38:T38)</f>
        <v>5657077.499999996</v>
      </c>
      <c r="V38" s="111">
        <v>1373053.4579999996</v>
      </c>
      <c r="W38" s="111">
        <v>755815.3779999963</v>
      </c>
      <c r="X38" s="111">
        <v>3030</v>
      </c>
      <c r="Y38" s="69">
        <f>SUM(V38:X38)</f>
        <v>2131898.835999996</v>
      </c>
      <c r="Z38" s="111">
        <v>14872882.550122336</v>
      </c>
      <c r="AA38" s="112">
        <v>2582933.652396229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789</v>
      </c>
      <c r="D40" s="90">
        <f>SUM(D41:D43)</f>
        <v>2</v>
      </c>
      <c r="E40" s="90">
        <f>SUM(E41:E43)</f>
        <v>7</v>
      </c>
      <c r="F40" s="66">
        <f>SUM(F41:F43)</f>
        <v>798</v>
      </c>
      <c r="G40" s="90">
        <f>SUM(G41:G43)</f>
        <v>399</v>
      </c>
      <c r="H40" s="51"/>
      <c r="I40" s="90">
        <f aca="true" t="shared" si="11" ref="I40:AA40">SUM(I41:I43)</f>
        <v>2003537.6344710002</v>
      </c>
      <c r="J40" s="90">
        <f t="shared" si="11"/>
        <v>1478724.5968384633</v>
      </c>
      <c r="K40" s="90">
        <f t="shared" si="11"/>
        <v>2001022.6437820003</v>
      </c>
      <c r="L40" s="90">
        <f t="shared" si="11"/>
        <v>140</v>
      </c>
      <c r="M40" s="90">
        <f t="shared" si="11"/>
        <v>1724</v>
      </c>
      <c r="N40" s="75">
        <f t="shared" si="11"/>
        <v>2002886.6437820003</v>
      </c>
      <c r="O40" s="90">
        <f t="shared" si="11"/>
        <v>1477830.2371314636</v>
      </c>
      <c r="P40" s="90">
        <f t="shared" si="11"/>
        <v>1629397.5663820002</v>
      </c>
      <c r="Q40" s="90">
        <f t="shared" si="11"/>
        <v>829540.1187335546</v>
      </c>
      <c r="R40" s="90">
        <f t="shared" si="11"/>
        <v>644346.2200000001</v>
      </c>
      <c r="S40" s="90">
        <f t="shared" si="11"/>
        <v>38486</v>
      </c>
      <c r="T40" s="90">
        <f t="shared" si="11"/>
        <v>0</v>
      </c>
      <c r="U40" s="66">
        <f t="shared" si="11"/>
        <v>682832.2200000001</v>
      </c>
      <c r="V40" s="90">
        <f t="shared" si="11"/>
        <v>349223.51500000013</v>
      </c>
      <c r="W40" s="90">
        <f t="shared" si="11"/>
        <v>19242.95</v>
      </c>
      <c r="X40" s="90">
        <f t="shared" si="11"/>
        <v>0</v>
      </c>
      <c r="Y40" s="66">
        <f t="shared" si="11"/>
        <v>368466.46500000014</v>
      </c>
      <c r="Z40" s="90">
        <f t="shared" si="11"/>
        <v>180950.0243032078</v>
      </c>
      <c r="AA40" s="91">
        <f t="shared" si="11"/>
        <v>103098.12064784546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87</v>
      </c>
      <c r="D41" s="122">
        <v>0</v>
      </c>
      <c r="E41" s="122">
        <v>0</v>
      </c>
      <c r="F41" s="74">
        <f>SUM(C41:E41)</f>
        <v>87</v>
      </c>
      <c r="G41" s="122">
        <v>50</v>
      </c>
      <c r="H41" s="49"/>
      <c r="I41" s="122">
        <v>476849.02</v>
      </c>
      <c r="J41" s="122">
        <v>240725.703038</v>
      </c>
      <c r="K41" s="122">
        <v>476730.735193</v>
      </c>
      <c r="L41" s="122">
        <v>0</v>
      </c>
      <c r="M41" s="122">
        <v>0</v>
      </c>
      <c r="N41" s="86">
        <f>SUM(K41:M41)</f>
        <v>476730.735193</v>
      </c>
      <c r="O41" s="122">
        <v>240725.703038</v>
      </c>
      <c r="P41" s="122">
        <v>553004.67148</v>
      </c>
      <c r="Q41" s="122">
        <v>279703.16981376876</v>
      </c>
      <c r="R41" s="122">
        <v>600541.3900000001</v>
      </c>
      <c r="S41" s="122">
        <v>38486</v>
      </c>
      <c r="T41" s="122">
        <v>0</v>
      </c>
      <c r="U41" s="74">
        <f>SUM(R41:T41)</f>
        <v>639027.3900000001</v>
      </c>
      <c r="V41" s="122">
        <v>305418.6850000001</v>
      </c>
      <c r="W41" s="122">
        <v>19242.95</v>
      </c>
      <c r="X41" s="122">
        <v>0</v>
      </c>
      <c r="Y41" s="74">
        <f>SUM(V41:X41)</f>
        <v>324661.6350000001</v>
      </c>
      <c r="Z41" s="122">
        <v>263149.00192138104</v>
      </c>
      <c r="AA41" s="123">
        <v>120507.48548388117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485</v>
      </c>
      <c r="D42" s="129">
        <v>1</v>
      </c>
      <c r="E42" s="129">
        <v>5</v>
      </c>
      <c r="F42" s="60">
        <f>SUM(C42:E42)</f>
        <v>491</v>
      </c>
      <c r="G42" s="129">
        <v>259</v>
      </c>
      <c r="H42" s="127"/>
      <c r="I42" s="129">
        <v>248121.97393100001</v>
      </c>
      <c r="J42" s="129">
        <v>80072.27375067887</v>
      </c>
      <c r="K42" s="129">
        <v>246003.97393100001</v>
      </c>
      <c r="L42" s="129">
        <v>70</v>
      </c>
      <c r="M42" s="129">
        <v>1548</v>
      </c>
      <c r="N42" s="57">
        <f>SUM(K42:M42)</f>
        <v>247621.97393100001</v>
      </c>
      <c r="O42" s="129">
        <v>79859.58988467886</v>
      </c>
      <c r="P42" s="129">
        <v>633987.1066660001</v>
      </c>
      <c r="Q42" s="129">
        <v>439128.94448793156</v>
      </c>
      <c r="R42" s="129">
        <v>0</v>
      </c>
      <c r="S42" s="129">
        <v>0</v>
      </c>
      <c r="T42" s="129">
        <v>0</v>
      </c>
      <c r="U42" s="60">
        <f>SUM(R42:T42)</f>
        <v>0</v>
      </c>
      <c r="V42" s="129">
        <v>0</v>
      </c>
      <c r="W42" s="129">
        <v>0</v>
      </c>
      <c r="X42" s="129">
        <v>0</v>
      </c>
      <c r="Y42" s="60">
        <f>SUM(V42:X42)</f>
        <v>0</v>
      </c>
      <c r="Z42" s="129">
        <v>1027.3013223156995</v>
      </c>
      <c r="AA42" s="130">
        <v>-16930.884927684303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217</v>
      </c>
      <c r="D43" s="119">
        <v>1</v>
      </c>
      <c r="E43" s="119">
        <v>2</v>
      </c>
      <c r="F43" s="71">
        <f>SUM(C43:E43)</f>
        <v>220</v>
      </c>
      <c r="G43" s="119">
        <v>90</v>
      </c>
      <c r="H43" s="48"/>
      <c r="I43" s="119">
        <v>1278566.64054</v>
      </c>
      <c r="J43" s="119">
        <v>1157926.6200497844</v>
      </c>
      <c r="K43" s="119">
        <v>1278287.9346580002</v>
      </c>
      <c r="L43" s="119">
        <v>70</v>
      </c>
      <c r="M43" s="119">
        <v>176</v>
      </c>
      <c r="N43" s="83">
        <f>SUM(K43:M43)</f>
        <v>1278533.9346580002</v>
      </c>
      <c r="O43" s="119">
        <v>1157244.9442087847</v>
      </c>
      <c r="P43" s="119">
        <v>442405.78823600005</v>
      </c>
      <c r="Q43" s="119">
        <v>110708.0044318542</v>
      </c>
      <c r="R43" s="119">
        <v>43804.83</v>
      </c>
      <c r="S43" s="119">
        <v>0</v>
      </c>
      <c r="T43" s="119">
        <v>0</v>
      </c>
      <c r="U43" s="71">
        <f>SUM(R43:T43)</f>
        <v>43804.83</v>
      </c>
      <c r="V43" s="119">
        <v>43804.83</v>
      </c>
      <c r="W43" s="119">
        <v>0</v>
      </c>
      <c r="X43" s="119">
        <v>0</v>
      </c>
      <c r="Y43" s="71">
        <f>SUM(V43:X43)</f>
        <v>43804.83</v>
      </c>
      <c r="Z43" s="119">
        <v>-83226.27894048892</v>
      </c>
      <c r="AA43" s="120">
        <v>-478.47990835141974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679</v>
      </c>
      <c r="D45" s="114">
        <f>SUM(D46:D48)</f>
        <v>20959</v>
      </c>
      <c r="E45" s="114">
        <f>SUM(E46:E48)</f>
        <v>5</v>
      </c>
      <c r="F45" s="70">
        <f>SUM(F46:F48)</f>
        <v>21643</v>
      </c>
      <c r="G45" s="114">
        <f>SUM(G46:G48)</f>
        <v>6771</v>
      </c>
      <c r="H45" s="51"/>
      <c r="I45" s="114">
        <f aca="true" t="shared" si="13" ref="I45:AA45">SUM(I46:I48)</f>
        <v>9979567.798874</v>
      </c>
      <c r="J45" s="114">
        <f t="shared" si="13"/>
        <v>5523746.361284288</v>
      </c>
      <c r="K45" s="114">
        <f t="shared" si="13"/>
        <v>9446125.845416</v>
      </c>
      <c r="L45" s="114">
        <f t="shared" si="13"/>
        <v>500482.8428099999</v>
      </c>
      <c r="M45" s="114">
        <f t="shared" si="13"/>
        <v>8473.295</v>
      </c>
      <c r="N45" s="15">
        <f t="shared" si="13"/>
        <v>9955081.983226001</v>
      </c>
      <c r="O45" s="114">
        <f t="shared" si="13"/>
        <v>5456022.696782289</v>
      </c>
      <c r="P45" s="114">
        <f t="shared" si="13"/>
        <v>11173313.671953</v>
      </c>
      <c r="Q45" s="114">
        <f t="shared" si="13"/>
        <v>5912307.9849672085</v>
      </c>
      <c r="R45" s="114">
        <f t="shared" si="13"/>
        <v>3084847.79</v>
      </c>
      <c r="S45" s="114">
        <f t="shared" si="13"/>
        <v>221388.78000000012</v>
      </c>
      <c r="T45" s="114">
        <f t="shared" si="13"/>
        <v>186.7</v>
      </c>
      <c r="U45" s="70">
        <f t="shared" si="13"/>
        <v>3306423.2700000005</v>
      </c>
      <c r="V45" s="114">
        <f t="shared" si="13"/>
        <v>54206.64999999991</v>
      </c>
      <c r="W45" s="114">
        <f t="shared" si="13"/>
        <v>221388.78000000012</v>
      </c>
      <c r="X45" s="114">
        <f t="shared" si="13"/>
        <v>186.7</v>
      </c>
      <c r="Y45" s="70">
        <f t="shared" si="13"/>
        <v>275782.13000000006</v>
      </c>
      <c r="Z45" s="114">
        <f t="shared" si="13"/>
        <v>-346855.0610554485</v>
      </c>
      <c r="AA45" s="115">
        <f t="shared" si="13"/>
        <v>-82976.0547354488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167</v>
      </c>
      <c r="D46" s="132">
        <v>2148</v>
      </c>
      <c r="E46" s="132">
        <v>0</v>
      </c>
      <c r="F46" s="61">
        <f>SUM(C46:E46)</f>
        <v>2315</v>
      </c>
      <c r="G46" s="132">
        <v>1935</v>
      </c>
      <c r="H46" s="49"/>
      <c r="I46" s="132">
        <v>3012771.185552</v>
      </c>
      <c r="J46" s="132">
        <v>1394301.616390933</v>
      </c>
      <c r="K46" s="132">
        <v>2743121.1304969992</v>
      </c>
      <c r="L46" s="132">
        <v>267836.53317600006</v>
      </c>
      <c r="M46" s="132">
        <v>0</v>
      </c>
      <c r="N46" s="58">
        <f>SUM(K46:M46)</f>
        <v>3010957.6636729995</v>
      </c>
      <c r="O46" s="132">
        <v>1390056.2460219334</v>
      </c>
      <c r="P46" s="132">
        <v>2455801.7957919994</v>
      </c>
      <c r="Q46" s="132">
        <v>1147673.4708807578</v>
      </c>
      <c r="R46" s="132">
        <v>40000</v>
      </c>
      <c r="S46" s="132">
        <v>7000</v>
      </c>
      <c r="T46" s="132">
        <v>186.7</v>
      </c>
      <c r="U46" s="61">
        <f>SUM(R46:T46)</f>
        <v>47186.7</v>
      </c>
      <c r="V46" s="132">
        <v>0</v>
      </c>
      <c r="W46" s="132">
        <v>7000</v>
      </c>
      <c r="X46" s="132">
        <v>186.7</v>
      </c>
      <c r="Y46" s="61">
        <f>SUM(V46:X46)</f>
        <v>7186.7</v>
      </c>
      <c r="Z46" s="132">
        <v>59720.92062320108</v>
      </c>
      <c r="AA46" s="133">
        <v>22307.424543201087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>
        <v>151</v>
      </c>
      <c r="D47" s="96">
        <v>2</v>
      </c>
      <c r="E47" s="96">
        <v>0</v>
      </c>
      <c r="F47" s="63">
        <f>SUM(C47:E47)</f>
        <v>153</v>
      </c>
      <c r="G47" s="96">
        <v>102</v>
      </c>
      <c r="H47" s="127"/>
      <c r="I47" s="96">
        <v>939087.9394689999</v>
      </c>
      <c r="J47" s="96">
        <v>204562.32086497848</v>
      </c>
      <c r="K47" s="96">
        <v>937347.5874689998</v>
      </c>
      <c r="L47" s="96">
        <v>1740.3519999999999</v>
      </c>
      <c r="M47" s="96">
        <v>0</v>
      </c>
      <c r="N47" s="77">
        <f>SUM(K47:M47)</f>
        <v>939087.9394689997</v>
      </c>
      <c r="O47" s="96">
        <v>204562.32086497848</v>
      </c>
      <c r="P47" s="96">
        <v>772534.1310989999</v>
      </c>
      <c r="Q47" s="96">
        <v>612786.021990608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-3019.1486241973334</v>
      </c>
      <c r="AA47" s="97">
        <v>-1875.7310241973332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>
        <v>361</v>
      </c>
      <c r="D48" s="119">
        <v>18809</v>
      </c>
      <c r="E48" s="119">
        <v>5</v>
      </c>
      <c r="F48" s="71">
        <f>SUM(C48:E48)</f>
        <v>19175</v>
      </c>
      <c r="G48" s="119">
        <v>4734</v>
      </c>
      <c r="H48" s="127"/>
      <c r="I48" s="119">
        <v>6027708.673853</v>
      </c>
      <c r="J48" s="119">
        <v>3924882.4240283766</v>
      </c>
      <c r="K48" s="119">
        <v>5765657.127450001</v>
      </c>
      <c r="L48" s="119">
        <v>230905.95763399982</v>
      </c>
      <c r="M48" s="119">
        <v>8473.295</v>
      </c>
      <c r="N48" s="83">
        <f>SUM(K48:M48)</f>
        <v>6005036.380084001</v>
      </c>
      <c r="O48" s="119">
        <v>3861404.129895377</v>
      </c>
      <c r="P48" s="119">
        <v>7944977.745062</v>
      </c>
      <c r="Q48" s="119">
        <v>4151848.492095843</v>
      </c>
      <c r="R48" s="119">
        <v>3044847.79</v>
      </c>
      <c r="S48" s="119">
        <v>214388.78000000012</v>
      </c>
      <c r="T48" s="119">
        <v>0</v>
      </c>
      <c r="U48" s="71">
        <f>SUM(R48:T48)</f>
        <v>3259236.5700000003</v>
      </c>
      <c r="V48" s="119">
        <v>54206.64999999991</v>
      </c>
      <c r="W48" s="119">
        <v>214388.78000000012</v>
      </c>
      <c r="X48" s="119">
        <v>0</v>
      </c>
      <c r="Y48" s="71">
        <f>SUM(V48:X48)</f>
        <v>268595.43000000005</v>
      </c>
      <c r="Z48" s="119">
        <v>-403556.83305445226</v>
      </c>
      <c r="AA48" s="120">
        <v>-103407.74825445254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61" t="s">
        <v>69</v>
      </c>
      <c r="B50" s="262"/>
      <c r="C50" s="38">
        <f>C11+C16+C17+C20+C21+C24+C28+C29+C30+C33+C34+C37+C38+C39+C40+C44+C45+C49</f>
        <v>51194</v>
      </c>
      <c r="D50" s="15">
        <f aca="true" t="shared" si="15" ref="D50:AL50">D11+D16+D17+D20+D21+D24+D28+D29+D30+D33+D34+D37+D38+D39+D40+D44+D45+D49</f>
        <v>978263</v>
      </c>
      <c r="E50" s="15">
        <f t="shared" si="15"/>
        <v>2662</v>
      </c>
      <c r="F50" s="15">
        <f t="shared" si="15"/>
        <v>1032119</v>
      </c>
      <c r="G50" s="15">
        <f t="shared" si="15"/>
        <v>897345</v>
      </c>
      <c r="H50" s="15">
        <f t="shared" si="15"/>
        <v>61957</v>
      </c>
      <c r="I50" s="15">
        <f t="shared" si="15"/>
        <v>90254176.37537794</v>
      </c>
      <c r="J50" s="15">
        <f t="shared" si="15"/>
        <v>30292654.837059185</v>
      </c>
      <c r="K50" s="15">
        <f t="shared" si="15"/>
        <v>49179743.77070095</v>
      </c>
      <c r="L50" s="15">
        <f t="shared" si="15"/>
        <v>35640166.41913907</v>
      </c>
      <c r="M50" s="15">
        <f t="shared" si="15"/>
        <v>3266731.5204990054</v>
      </c>
      <c r="N50" s="15">
        <f t="shared" si="15"/>
        <v>88086641.71033904</v>
      </c>
      <c r="O50" s="15">
        <f t="shared" si="15"/>
        <v>28935613.71443119</v>
      </c>
      <c r="P50" s="15">
        <f t="shared" si="15"/>
        <v>85826496.25838518</v>
      </c>
      <c r="Q50" s="15">
        <f t="shared" si="15"/>
        <v>59633323.40967435</v>
      </c>
      <c r="R50" s="15">
        <f t="shared" si="15"/>
        <v>14885412.193305887</v>
      </c>
      <c r="S50" s="15">
        <f t="shared" si="15"/>
        <v>17771437.76999999</v>
      </c>
      <c r="T50" s="15">
        <f t="shared" si="15"/>
        <v>2738701.680000001</v>
      </c>
      <c r="U50" s="15">
        <f t="shared" si="15"/>
        <v>35395551.643305875</v>
      </c>
      <c r="V50" s="15">
        <f t="shared" si="15"/>
        <v>9941371.356305888</v>
      </c>
      <c r="W50" s="15">
        <f t="shared" si="15"/>
        <v>14432928.890532807</v>
      </c>
      <c r="X50" s="15">
        <f t="shared" si="15"/>
        <v>1919729.9274671813</v>
      </c>
      <c r="Y50" s="15">
        <f t="shared" si="15"/>
        <v>26294030.174305875</v>
      </c>
      <c r="Z50" s="15">
        <f t="shared" si="15"/>
        <v>39360076.04301882</v>
      </c>
      <c r="AA50" s="16">
        <f t="shared" si="15"/>
        <v>23942116.548733775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5">
      <c r="U54" s="24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Keti Gumberidze (Aldagi)</cp:lastModifiedBy>
  <cp:lastPrinted>2017-10-18T12:38:28Z</cp:lastPrinted>
  <dcterms:created xsi:type="dcterms:W3CDTF">1996-10-14T23:33:28Z</dcterms:created>
  <dcterms:modified xsi:type="dcterms:W3CDTF">2018-03-14T12:12:49Z</dcterms:modified>
  <cp:category/>
  <cp:version/>
  <cp:contentType/>
  <cp:contentStatus/>
</cp:coreProperties>
</file>